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7.Июль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E6" i="6" l="1"/>
  <c r="H4" i="21" l="1"/>
  <c r="I4" i="22" l="1"/>
  <c r="J4" i="22" s="1"/>
  <c r="H7" i="21" l="1"/>
  <c r="E6" i="21" l="1"/>
  <c r="E4" i="21" s="1"/>
  <c r="E7" i="21" l="1"/>
  <c r="G13" i="21" l="1"/>
  <c r="I4" i="21" s="1"/>
  <c r="H8" i="21" l="1"/>
  <c r="I7" i="21"/>
  <c r="I9" i="21" l="1"/>
  <c r="F11" i="6" l="1"/>
  <c r="F7" i="6" l="1"/>
  <c r="F13" i="6" l="1"/>
  <c r="F14" i="6" s="1"/>
  <c r="F15" i="6" l="1"/>
</calcChain>
</file>

<file path=xl/sharedStrings.xml><?xml version="1.0" encoding="utf-8"?>
<sst xmlns="http://schemas.openxmlformats.org/spreadsheetml/2006/main" count="88" uniqueCount="80">
  <si>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</si>
  <si>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</si>
  <si>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</si>
  <si>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</si>
  <si>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</si>
  <si>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</si>
  <si>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</si>
  <si>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</si>
  <si>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</si>
  <si>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</si>
  <si>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</si>
  <si>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</si>
  <si>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</si>
  <si>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</si>
  <si>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</si>
  <si>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</si>
  <si>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</si>
  <si>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</si>
  <si>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</si>
  <si>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</si>
  <si>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</si>
  <si>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</si>
  <si>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</si>
  <si>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</si>
  <si>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</si>
  <si>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</si>
  <si>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</si>
  <si>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</si>
  <si>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</si>
  <si>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</si>
  <si>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</si>
  <si>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</si>
  <si>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</si>
  <si>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</si>
  <si>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</si>
  <si>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</si>
  <si>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</si>
  <si>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</si>
  <si>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</si>
  <si>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</si>
  <si>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</si>
  <si>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</si>
  <si>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</si>
  <si>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</si>
  <si>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</si>
  <si>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</si>
  <si>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</si>
  <si>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</si>
  <si>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</si>
  <si>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</si>
  <si>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</si>
  <si>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</si>
  <si>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</si>
  <si>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</si>
  <si>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</si>
  <si>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</si>
  <si>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</si>
  <si>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</si>
  <si>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</si>
  <si>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</si>
  <si>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</si>
  <si>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</si>
  <si>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</si>
  <si>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</si>
  <si>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</si>
  <si>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</si>
  <si>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</si>
  <si>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</si>
  <si>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</si>
  <si>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</si>
  <si>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</si>
  <si>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</si>
  <si>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</si>
  <si>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</si>
  <si>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показаний общего прибора учета тепловой энергии за Июль 2022г.</t>
  </si>
  <si>
    <t>Отчет по вывозу ТКО за Июль 2022 г.</t>
  </si>
  <si>
    <t>Расчет платы за коммунальные услуги по гаражу за Июль  2022 года</t>
  </si>
  <si>
    <t>СПРАВОЧНАЯ ИНФОРМАЦИЯ потребление коммунальных услуг в доме ул.Ак. Грушина, д.8  Июль  2022 г.</t>
  </si>
  <si>
    <t>52,59/747,867*(768-(24-6,117))=52,748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</si>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</sst>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178" fontId="24" fillId="0" borderId="0" xfId="1" applyNumberFormat="1" applyFont="1"/>
    <xf numFmtId="178" fontId="15" fillId="0" borderId="0" xfId="1" applyNumberFormat="1" applyFont="1"/>
    <xf numFmtId="0" fontId="27" fillId="0" borderId="1" xfId="0" applyFont="1" applyBorder="1" applyAlignment="1">
      <alignment horizontal="center"/>
    </xf>
    <xf numFmtId="2" fontId="29" fillId="0" borderId="1" xfId="0" applyNumberFormat="1" applyFont="1" applyBorder="1"/>
    <xf numFmtId="0" fontId="30" fillId="0" borderId="0" xfId="0" applyFont="1"/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2" fillId="0" borderId="0" xfId="1" applyNumberFormat="1" applyFont="1" applyBorder="1" applyAlignment="1">
      <alignment horizontal="center" vertical="center"/>
    </xf>
    <xf numFmtId="0" fontId="16" fillId="0" borderId="0" xfId="0" applyFont="1"/>
    <xf numFmtId="176" fontId="19" fillId="0" borderId="1" xfId="0" applyNumberFormat="1" applyFont="1" applyBorder="1" applyAlignment="1">
      <alignment horizontal="center" wrapText="1"/>
    </xf>
    <xf numFmtId="0" fontId="16" fillId="0" borderId="0" xfId="0" applyFont="1" applyBorder="1"/>
    <xf numFmtId="0" fontId="33" fillId="0" borderId="0" xfId="0" applyFont="1" applyBorder="1"/>
    <xf numFmtId="0" fontId="31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0" fillId="0" borderId="1" xfId="0" applyBorder="1" applyAlignment="1"/>
    <xf numFmtId="0" fontId="16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Fill="1" applyBorder="1" applyAlignment="1">
      <alignment horizontal="left" wrapText="1"/>
    </xf>
    <xf numFmtId="165" fontId="34" fillId="0" borderId="1" xfId="1" applyNumberFormat="1" applyFont="1" applyBorder="1"/>
    <xf numFmtId="0" fontId="31" fillId="0" borderId="1" xfId="0" applyFont="1" applyBorder="1" applyAlignment="1">
      <alignment horizontal="right"/>
    </xf>
    <xf numFmtId="43" fontId="31" fillId="0" borderId="1" xfId="0" applyNumberFormat="1" applyFont="1" applyBorder="1"/>
    <xf numFmtId="43" fontId="31" fillId="4" borderId="1" xfId="0" applyNumberFormat="1" applyFont="1" applyFill="1" applyBorder="1"/>
    <xf numFmtId="0" fontId="31" fillId="0" borderId="1" xfId="0" applyFont="1" applyBorder="1" applyAlignment="1">
      <alignment horizontal="left"/>
    </xf>
    <xf numFmtId="0" fontId="31" fillId="4" borderId="1" xfId="0" applyFont="1" applyFill="1" applyBorder="1"/>
    <xf numFmtId="43" fontId="31" fillId="0" borderId="1" xfId="1" applyFont="1" applyBorder="1"/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/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zoomScale="91" zoomScaleNormal="91" zoomScaleSheetLayoutView="100" workbookViewId="0">
      <selection activeCell="F20" sqref="F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7" ht="18.75">
      <c r="F1" s="6"/>
    </row>
    <row r="2" spans="1:7" ht="18.75">
      <c r="A2" s="54" t="s">
        <v>2</v>
      </c>
      <c r="B2" s="54"/>
      <c r="C2" s="54"/>
      <c r="D2" s="54"/>
      <c r="E2" s="54"/>
      <c r="F2" s="54"/>
    </row>
    <row r="3" spans="1:7" ht="18.75">
      <c r="A3" s="54" t="s">
        <v>74</v>
      </c>
      <c r="B3" s="54"/>
      <c r="C3" s="54"/>
      <c r="D3" s="54"/>
      <c r="E3" s="54"/>
      <c r="F3" s="54"/>
    </row>
    <row r="4" spans="1:7" ht="15.75">
      <c r="A4" s="1"/>
      <c r="B4" s="2"/>
      <c r="C4" s="1"/>
      <c r="D4" s="1"/>
      <c r="E4" s="1"/>
    </row>
    <row r="5" spans="1:7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7" ht="48" customHeight="1">
      <c r="A6" s="9">
        <v>32159</v>
      </c>
      <c r="B6" s="5" t="s">
        <v>5</v>
      </c>
      <c r="C6" s="12">
        <v>13596.52</v>
      </c>
      <c r="D6" s="12">
        <v>13645.1</v>
      </c>
      <c r="E6" s="10">
        <f>D6-C6</f>
        <v>48.579999999999927</v>
      </c>
      <c r="F6" s="22">
        <v>48.737999999999928</v>
      </c>
      <c r="G6" s="45"/>
    </row>
    <row r="7" spans="1:7" ht="15.75">
      <c r="A7" s="57" t="s">
        <v>39</v>
      </c>
      <c r="B7" s="57"/>
      <c r="C7" s="57"/>
      <c r="D7" s="57"/>
      <c r="E7" s="57"/>
      <c r="F7" s="2">
        <f>9105.7+1367.3+1904.9</f>
        <v>12377.9</v>
      </c>
    </row>
    <row r="8" spans="1:7" ht="10.5" customHeight="1">
      <c r="A8" s="53"/>
      <c r="B8" s="53"/>
      <c r="C8" s="53"/>
      <c r="D8" s="53"/>
      <c r="E8" s="53"/>
      <c r="F8" s="53"/>
    </row>
    <row r="9" spans="1:7" ht="42" customHeight="1">
      <c r="A9" s="55" t="s">
        <v>35</v>
      </c>
      <c r="B9" s="56"/>
      <c r="C9" s="56"/>
      <c r="D9" s="56"/>
      <c r="E9" s="56"/>
      <c r="F9" s="28">
        <v>488.51519999999999</v>
      </c>
    </row>
    <row r="10" spans="1:7" ht="18.75">
      <c r="A10" s="58" t="s">
        <v>36</v>
      </c>
      <c r="B10" s="58"/>
      <c r="C10" s="58"/>
      <c r="D10" s="58"/>
      <c r="E10" s="58"/>
      <c r="F10" s="25">
        <v>5.0999999999999997E-2</v>
      </c>
    </row>
    <row r="11" spans="1:7" ht="37.15" customHeight="1">
      <c r="A11" s="59" t="s">
        <v>29</v>
      </c>
      <c r="B11" s="59"/>
      <c r="C11" s="59"/>
      <c r="D11" s="59"/>
      <c r="E11" s="59"/>
      <c r="F11" s="38">
        <f>F9*F10</f>
        <v>24.914275199999999</v>
      </c>
    </row>
    <row r="12" spans="1:7" ht="19.149999999999999" customHeight="1">
      <c r="A12" s="58" t="s">
        <v>30</v>
      </c>
      <c r="B12" s="58"/>
      <c r="C12" s="58"/>
      <c r="D12" s="58"/>
      <c r="E12" s="58"/>
      <c r="F12" s="39">
        <v>0</v>
      </c>
    </row>
    <row r="13" spans="1:7" ht="41.45" customHeight="1">
      <c r="A13" s="59" t="s">
        <v>37</v>
      </c>
      <c r="B13" s="59"/>
      <c r="C13" s="59"/>
      <c r="D13" s="59"/>
      <c r="E13" s="59"/>
      <c r="F13" s="29">
        <f>(F6)/(F11+F12)*F10</f>
        <v>9.9767622378996446E-2</v>
      </c>
    </row>
    <row r="14" spans="1:7" ht="40.15" customHeight="1">
      <c r="A14" s="59" t="s">
        <v>40</v>
      </c>
      <c r="B14" s="59"/>
      <c r="C14" s="59"/>
      <c r="D14" s="59"/>
      <c r="E14" s="59"/>
      <c r="F14" s="24">
        <f>F19*F13+F17</f>
        <v>290.90430463576115</v>
      </c>
    </row>
    <row r="15" spans="1:7" ht="33" customHeight="1">
      <c r="A15" s="59" t="s">
        <v>63</v>
      </c>
      <c r="B15" s="59"/>
      <c r="C15" s="59"/>
      <c r="D15" s="59"/>
      <c r="E15" s="59"/>
      <c r="F15" s="24">
        <f>F13*F19*3.23</f>
        <v>842.72090397350848</v>
      </c>
    </row>
    <row r="16" spans="1:7" ht="34.9" customHeight="1">
      <c r="A16" s="58" t="s">
        <v>31</v>
      </c>
      <c r="B16" s="58"/>
      <c r="C16" s="58"/>
      <c r="D16" s="58"/>
      <c r="E16" s="58"/>
      <c r="F16" s="27">
        <v>980</v>
      </c>
    </row>
    <row r="17" spans="1:6" ht="18.75">
      <c r="A17" s="58" t="s">
        <v>32</v>
      </c>
      <c r="B17" s="58"/>
      <c r="C17" s="58"/>
      <c r="D17" s="58"/>
      <c r="E17" s="58"/>
      <c r="F17" s="26">
        <v>30</v>
      </c>
    </row>
    <row r="18" spans="1:6" ht="18.75">
      <c r="A18" s="58" t="s">
        <v>33</v>
      </c>
      <c r="B18" s="58"/>
      <c r="C18" s="58"/>
      <c r="D18" s="58"/>
      <c r="E18" s="58"/>
      <c r="F18" s="26">
        <v>4.5999999999999996</v>
      </c>
    </row>
    <row r="19" spans="1:6" ht="18.75">
      <c r="A19" s="58" t="s">
        <v>34</v>
      </c>
      <c r="B19" s="58"/>
      <c r="C19" s="58"/>
      <c r="D19" s="58"/>
      <c r="E19" s="58"/>
      <c r="F19" s="26">
        <v>2615.12</v>
      </c>
    </row>
    <row r="20" spans="1:6" ht="54.6" customHeight="1">
      <c r="A20" s="55" t="s">
        <v>48</v>
      </c>
      <c r="B20" s="56"/>
      <c r="C20" s="56"/>
      <c r="D20" s="56"/>
      <c r="E20" s="56"/>
      <c r="F20" s="47">
        <v>0</v>
      </c>
    </row>
    <row r="21" spans="1:6" ht="21" customHeight="1">
      <c r="A21" s="53"/>
      <c r="B21" s="53"/>
      <c r="C21" s="53"/>
      <c r="D21" s="53"/>
      <c r="E21" s="53"/>
      <c r="F21" s="44"/>
    </row>
    <row r="22" spans="1:6" ht="18.75">
      <c r="A22" s="53"/>
      <c r="B22" s="53"/>
      <c r="C22" s="53"/>
      <c r="D22" s="53"/>
      <c r="E22" s="53"/>
      <c r="F22" s="46"/>
    </row>
    <row r="23" spans="1:6">
      <c r="B23" t="s">
        <v>78</v>
      </c>
    </row>
    <row r="25" spans="1:6">
      <c r="B25" s="50"/>
      <c r="C25" s="50"/>
    </row>
    <row r="26" spans="1:6">
      <c r="B26" s="50"/>
      <c r="C26" s="50"/>
    </row>
    <row r="27" spans="1:6">
      <c r="B27" s="50"/>
      <c r="C27" s="50"/>
    </row>
    <row r="28" spans="1:6">
      <c r="B28" s="51"/>
      <c r="C28" s="51"/>
    </row>
    <row r="29" spans="1:6">
      <c r="B29" s="7"/>
      <c r="C29" s="7"/>
    </row>
  </sheetData>
  <mergeCells count="18"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2" t="s">
        <v>75</v>
      </c>
      <c r="B1" s="62"/>
      <c r="C1" s="62"/>
      <c r="D1" s="62"/>
      <c r="E1" s="62"/>
      <c r="F1" s="62"/>
      <c r="G1" s="62"/>
      <c r="H1" s="62"/>
    </row>
    <row r="2" spans="1:9" ht="25.5" customHeight="1"/>
    <row r="3" spans="1:9" ht="14.45" customHeight="1">
      <c r="A3" s="63" t="s">
        <v>47</v>
      </c>
      <c r="B3" s="63"/>
      <c r="C3" s="63"/>
      <c r="D3" s="63"/>
      <c r="E3" s="30" t="s">
        <v>41</v>
      </c>
      <c r="F3" s="30" t="s">
        <v>42</v>
      </c>
      <c r="G3" s="30" t="s">
        <v>43</v>
      </c>
      <c r="H3" s="30" t="s">
        <v>0</v>
      </c>
      <c r="I3" s="31" t="s">
        <v>44</v>
      </c>
    </row>
    <row r="4" spans="1:9" ht="15.75">
      <c r="A4" s="64" t="s">
        <v>50</v>
      </c>
      <c r="B4" s="64"/>
      <c r="C4" s="64"/>
      <c r="D4" s="64"/>
      <c r="E4" s="32">
        <f>E5-E6</f>
        <v>11145.5</v>
      </c>
      <c r="F4" s="33">
        <v>945.02</v>
      </c>
      <c r="G4" s="33">
        <v>66.92</v>
      </c>
      <c r="H4" s="34">
        <f>G4*F4</f>
        <v>63240.738400000002</v>
      </c>
      <c r="I4" s="35">
        <f>(H4-G13*F4-G15*F4)/E4</f>
        <v>5.3682698183123234</v>
      </c>
    </row>
    <row r="5" spans="1:9" ht="15.75">
      <c r="A5" s="65" t="s">
        <v>49</v>
      </c>
      <c r="B5" s="66"/>
      <c r="C5" s="66"/>
      <c r="D5" s="67"/>
      <c r="E5" s="40">
        <v>12377.9</v>
      </c>
      <c r="F5" s="33"/>
      <c r="G5" s="33"/>
      <c r="H5" s="34"/>
      <c r="I5" s="35"/>
    </row>
    <row r="6" spans="1:9" ht="15.75">
      <c r="A6" s="65" t="s">
        <v>53</v>
      </c>
      <c r="B6" s="66"/>
      <c r="C6" s="66"/>
      <c r="D6" s="67"/>
      <c r="E6" s="40">
        <f>72.4+705.9+95.4+49+63.5+45.1+21.7+179.4</f>
        <v>1232.4000000000001</v>
      </c>
      <c r="F6" s="33"/>
      <c r="G6" s="33"/>
      <c r="H6" s="34"/>
      <c r="I6" s="35"/>
    </row>
    <row r="7" spans="1:9" ht="15.75">
      <c r="A7" s="65" t="s">
        <v>45</v>
      </c>
      <c r="B7" s="66"/>
      <c r="C7" s="66"/>
      <c r="D7" s="67"/>
      <c r="E7" s="32">
        <f>E4</f>
        <v>11145.5</v>
      </c>
      <c r="F7" s="33">
        <v>945.02</v>
      </c>
      <c r="G7" s="33">
        <v>9.125</v>
      </c>
      <c r="H7" s="34">
        <f>G7*F7</f>
        <v>8623.307499999999</v>
      </c>
      <c r="I7" s="35">
        <f>H7/E7</f>
        <v>0.77370306401686773</v>
      </c>
    </row>
    <row r="8" spans="1:9" ht="15.75">
      <c r="A8" s="65" t="s">
        <v>64</v>
      </c>
      <c r="B8" s="66"/>
      <c r="C8" s="66"/>
      <c r="D8" s="67"/>
      <c r="E8" s="43"/>
      <c r="F8" s="33"/>
      <c r="G8" s="33"/>
      <c r="H8" s="34">
        <f>H4+H7-(G13+G15)*F7</f>
        <v>68455.358760000003</v>
      </c>
      <c r="I8" s="35"/>
    </row>
    <row r="9" spans="1:9" ht="43.15" customHeight="1">
      <c r="A9" s="61" t="s">
        <v>46</v>
      </c>
      <c r="B9" s="61"/>
      <c r="C9" s="61"/>
      <c r="D9" s="61"/>
      <c r="E9" s="36"/>
      <c r="F9" s="32"/>
      <c r="G9" s="32"/>
      <c r="H9" s="37"/>
      <c r="I9" s="41">
        <f>I4+I7</f>
        <v>6.141972882329191</v>
      </c>
    </row>
    <row r="12" spans="1:9">
      <c r="A12" t="s">
        <v>54</v>
      </c>
    </row>
    <row r="13" spans="1:9">
      <c r="A13">
        <v>1</v>
      </c>
      <c r="B13" s="60" t="s">
        <v>56</v>
      </c>
      <c r="C13" s="60"/>
      <c r="D13" s="60"/>
      <c r="E13" t="s">
        <v>58</v>
      </c>
      <c r="F13" s="42" t="s">
        <v>57</v>
      </c>
      <c r="G13">
        <f>0.715+1.995</f>
        <v>2.71</v>
      </c>
    </row>
    <row r="14" spans="1:9">
      <c r="A14">
        <v>2</v>
      </c>
      <c r="B14" s="60" t="s">
        <v>55</v>
      </c>
      <c r="C14" s="60"/>
      <c r="D14" s="60"/>
      <c r="E14" t="s">
        <v>59</v>
      </c>
      <c r="F14" t="s">
        <v>52</v>
      </c>
      <c r="G14" t="s">
        <v>51</v>
      </c>
    </row>
    <row r="15" spans="1:9">
      <c r="A15">
        <v>3</v>
      </c>
      <c r="B15" s="60" t="s">
        <v>60</v>
      </c>
      <c r="C15" s="60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70" zoomScaleNormal="70" workbookViewId="0">
      <selection activeCell="H6" sqref="H6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21" max="21" width="10.28515625" customWidth="1"/>
  </cols>
  <sheetData>
    <row r="1" spans="1:12" ht="18.75">
      <c r="A1" s="69" t="s">
        <v>76</v>
      </c>
      <c r="B1" s="70"/>
      <c r="C1" s="70"/>
      <c r="D1" s="70"/>
      <c r="E1" s="70"/>
      <c r="F1" s="70"/>
      <c r="G1" s="70"/>
      <c r="H1" s="70"/>
      <c r="I1" s="11" t="s">
        <v>72</v>
      </c>
      <c r="J1" s="71">
        <v>1367.3</v>
      </c>
      <c r="K1" t="s">
        <v>73</v>
      </c>
      <c r="L1" s="48">
        <v>86</v>
      </c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2" ht="18.75">
      <c r="A3" s="72" t="s">
        <v>66</v>
      </c>
      <c r="B3" s="72"/>
      <c r="C3" s="72"/>
      <c r="D3" s="72"/>
      <c r="E3" s="72"/>
      <c r="F3" s="72"/>
      <c r="G3" s="73" t="s">
        <v>67</v>
      </c>
      <c r="H3" s="73" t="s">
        <v>68</v>
      </c>
      <c r="I3" s="73" t="s">
        <v>70</v>
      </c>
      <c r="J3" s="73" t="s">
        <v>71</v>
      </c>
      <c r="K3" s="52"/>
      <c r="L3" s="52"/>
    </row>
    <row r="4" spans="1:12" ht="18.75" customHeight="1">
      <c r="A4" s="74" t="s">
        <v>69</v>
      </c>
      <c r="B4" s="74"/>
      <c r="C4" s="74"/>
      <c r="D4" s="74"/>
      <c r="E4" s="74"/>
      <c r="F4" s="74"/>
      <c r="G4" s="75">
        <v>3797.4</v>
      </c>
      <c r="H4" s="76">
        <v>4.5999999999999996</v>
      </c>
      <c r="I4" s="77">
        <f>G4*H4</f>
        <v>17468.04</v>
      </c>
      <c r="J4" s="78">
        <f>I4/86</f>
        <v>203.11674418604653</v>
      </c>
      <c r="K4" s="52"/>
      <c r="L4" s="52"/>
    </row>
    <row r="5" spans="1:12" ht="18.75">
      <c r="A5" s="79" t="s">
        <v>65</v>
      </c>
      <c r="B5" s="79"/>
      <c r="C5" s="79"/>
      <c r="D5" s="79"/>
      <c r="E5" s="79"/>
      <c r="F5" s="79"/>
      <c r="G5" s="75"/>
      <c r="H5" s="76">
        <v>30</v>
      </c>
      <c r="I5" s="73" t="s">
        <v>79</v>
      </c>
      <c r="J5" s="80"/>
      <c r="K5" s="52"/>
      <c r="L5" s="52"/>
    </row>
    <row r="6" spans="1:12" ht="18.75">
      <c r="A6" s="79" t="s">
        <v>25</v>
      </c>
      <c r="B6" s="79"/>
      <c r="C6" s="79"/>
      <c r="D6" s="79"/>
      <c r="E6" s="79"/>
      <c r="F6" s="73"/>
      <c r="G6" s="81"/>
      <c r="H6" s="82">
        <v>35.840000000000003</v>
      </c>
      <c r="I6" s="83"/>
      <c r="J6" s="80"/>
      <c r="K6" s="52"/>
      <c r="L6" s="52"/>
    </row>
  </sheetData>
  <mergeCells count="5"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G10" sqref="G10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11">
      <c r="A1" s="13" t="s">
        <v>77</v>
      </c>
    </row>
    <row r="2" spans="1:11">
      <c r="A2" s="68" t="s">
        <v>8</v>
      </c>
      <c r="B2" s="68" t="s">
        <v>9</v>
      </c>
      <c r="C2" s="68" t="s">
        <v>10</v>
      </c>
      <c r="D2" s="68" t="s">
        <v>11</v>
      </c>
      <c r="E2" s="68" t="s">
        <v>12</v>
      </c>
      <c r="F2" s="68"/>
      <c r="G2" s="68"/>
    </row>
    <row r="3" spans="1:11">
      <c r="A3" s="68"/>
      <c r="B3" s="68"/>
      <c r="C3" s="68"/>
      <c r="D3" s="68"/>
      <c r="E3" s="68" t="s">
        <v>13</v>
      </c>
      <c r="F3" s="68"/>
      <c r="G3" s="68" t="s">
        <v>14</v>
      </c>
    </row>
    <row r="4" spans="1:11">
      <c r="A4" s="68"/>
      <c r="B4" s="68"/>
      <c r="C4" s="68"/>
      <c r="D4" s="68"/>
      <c r="E4" s="15" t="s">
        <v>15</v>
      </c>
      <c r="F4" s="15" t="s">
        <v>16</v>
      </c>
      <c r="G4" s="68"/>
    </row>
    <row r="5" spans="1:11">
      <c r="A5" s="16" t="s">
        <v>17</v>
      </c>
      <c r="B5" s="17" t="s">
        <v>18</v>
      </c>
      <c r="C5" s="18" t="s">
        <v>19</v>
      </c>
      <c r="D5" s="18">
        <v>13645.1</v>
      </c>
      <c r="E5" s="19">
        <v>0</v>
      </c>
      <c r="F5" s="17"/>
      <c r="G5" s="20"/>
    </row>
    <row r="6" spans="1:11" ht="33.75">
      <c r="A6" s="16" t="s">
        <v>17</v>
      </c>
      <c r="B6" s="17" t="s">
        <v>20</v>
      </c>
      <c r="C6" s="18" t="s">
        <v>19</v>
      </c>
      <c r="D6" s="17"/>
      <c r="E6" s="20">
        <v>46.192409161475354</v>
      </c>
      <c r="F6" s="20">
        <v>0.32224942028415854</v>
      </c>
      <c r="G6" s="20">
        <v>2.2248179790516209</v>
      </c>
    </row>
    <row r="7" spans="1:11" ht="22.5">
      <c r="A7" s="16" t="s">
        <v>21</v>
      </c>
      <c r="B7" s="17" t="s">
        <v>22</v>
      </c>
      <c r="C7" s="18" t="s">
        <v>23</v>
      </c>
      <c r="D7" s="17"/>
      <c r="E7" s="19">
        <v>463</v>
      </c>
      <c r="F7" s="19">
        <v>3.23</v>
      </c>
      <c r="G7" s="19">
        <v>22.3</v>
      </c>
    </row>
    <row r="8" spans="1:11">
      <c r="A8" s="16" t="s">
        <v>21</v>
      </c>
      <c r="B8" s="17" t="s">
        <v>24</v>
      </c>
      <c r="C8" s="18" t="s">
        <v>23</v>
      </c>
      <c r="D8" s="23">
        <v>42951</v>
      </c>
      <c r="E8" s="19">
        <v>821</v>
      </c>
      <c r="F8" s="19">
        <v>4.33</v>
      </c>
      <c r="G8" s="19">
        <v>22.3</v>
      </c>
    </row>
    <row r="9" spans="1:11">
      <c r="A9" s="16" t="s">
        <v>21</v>
      </c>
      <c r="B9" s="17" t="s">
        <v>25</v>
      </c>
      <c r="C9" s="18" t="s">
        <v>23</v>
      </c>
      <c r="D9" s="17"/>
      <c r="E9" s="19">
        <v>1284</v>
      </c>
      <c r="F9" s="19">
        <v>7.5600000000000005</v>
      </c>
      <c r="G9" s="49">
        <v>44.6</v>
      </c>
      <c r="K9" s="14" t="s">
        <v>79</v>
      </c>
    </row>
    <row r="10" spans="1:11">
      <c r="A10" s="16" t="s">
        <v>26</v>
      </c>
      <c r="B10" s="17" t="s">
        <v>27</v>
      </c>
      <c r="C10" s="18" t="s">
        <v>28</v>
      </c>
      <c r="D10" s="17"/>
      <c r="E10" s="21">
        <v>29989.4</v>
      </c>
      <c r="F10" s="15"/>
      <c r="G10" s="15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2022-07-04T14:05:40Z</cp:lastPrinted>
  <dcterms:created xsi:type="dcterms:W3CDTF">2015-09-15T11:53:49Z</dcterms:created>
  <dcterms:modified xsi:type="dcterms:W3CDTF">2022-08-10T07:56:24Z</dcterms:modified>
</cp:coreProperties>
</file>